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Предварительная смета" sheetId="1" r:id="rId1"/>
  </sheets>
  <definedNames/>
  <calcPr fullCalcOnLoad="1"/>
</workbook>
</file>

<file path=xl/sharedStrings.xml><?xml version="1.0" encoding="utf-8"?>
<sst xmlns="http://schemas.openxmlformats.org/spreadsheetml/2006/main" count="205" uniqueCount="111">
  <si>
    <t>Предварительная смета</t>
  </si>
  <si>
    <t>Наименование работ</t>
  </si>
  <si>
    <t>Расценка, руб.</t>
  </si>
  <si>
    <t>Единица измерения</t>
  </si>
  <si>
    <t>Объемы</t>
  </si>
  <si>
    <t>Стоимость</t>
  </si>
  <si>
    <t>Подготовка объекта к работе</t>
  </si>
  <si>
    <t>Устройство временного электроснабжения</t>
  </si>
  <si>
    <t>объект</t>
  </si>
  <si>
    <t>Устройство временного водоснабжения</t>
  </si>
  <si>
    <t>Укрытие п/э мебели, дверей, окон, подоконников</t>
  </si>
  <si>
    <t>предмет</t>
  </si>
  <si>
    <t>Демонтаж / Монтаж перегородок</t>
  </si>
  <si>
    <t>кв.м.</t>
  </si>
  <si>
    <t>м.п.</t>
  </si>
  <si>
    <t>Кладка перегородок из влагостойкого ПГБ (8см)</t>
  </si>
  <si>
    <t>Потолки</t>
  </si>
  <si>
    <t>Устройство звукоизоляции потолков (Минвата, Акустик Баттс)</t>
  </si>
  <si>
    <t>Грунтовка потолков акриловая</t>
  </si>
  <si>
    <t>Шпаклевка потолка 1-й слой</t>
  </si>
  <si>
    <t>Шпаклевка потолка 2-й слой</t>
  </si>
  <si>
    <t>Шлифовка потолка механизированная</t>
  </si>
  <si>
    <t>Поклейка стеклообоев (паутинки) на потолок</t>
  </si>
  <si>
    <t>Шпаклевка потолка финишная (2 слоя)</t>
  </si>
  <si>
    <t>Шлифовка финишного слоя шпаклевки (потолки)</t>
  </si>
  <si>
    <t>Покраска потолка в 2 слоя</t>
  </si>
  <si>
    <t>шт.</t>
  </si>
  <si>
    <t>Стены</t>
  </si>
  <si>
    <t>Устройство звукоизоляции стен (Минвата, Акустик Баттс)</t>
  </si>
  <si>
    <t>Грунтовка стен бетоконтактом</t>
  </si>
  <si>
    <t>Штукатурка стен по маякам (толщиной до 3 см)</t>
  </si>
  <si>
    <t>Установка малярных уголков (кроме ГКЛ конструкций)</t>
  </si>
  <si>
    <t>Облицовка стен плиткой с размером сторон не менее 150 мм</t>
  </si>
  <si>
    <t>Облицовка стен "диким камнем", "клинкером"</t>
  </si>
  <si>
    <t>Запил торцов плитки под 45 градусов</t>
  </si>
  <si>
    <t>Затирка швов керамической плитки (моноколор)</t>
  </si>
  <si>
    <t>Затирка эпоксидная или швов "дикого камня"</t>
  </si>
  <si>
    <t>Грунтовка акриловая стен</t>
  </si>
  <si>
    <t>Шпаклевка стен 1-й слой</t>
  </si>
  <si>
    <t>Шпаклевка стен 2-й слой</t>
  </si>
  <si>
    <t>Шлифовка стен механизированная</t>
  </si>
  <si>
    <t>Поклейка флизелиновых обоев с шириной рулона 1 м</t>
  </si>
  <si>
    <t>Полы</t>
  </si>
  <si>
    <t>Устройство цементно-песчаной стяжки толщиной до 8 см</t>
  </si>
  <si>
    <t>Укладка керамзита в стяжку (до 100 мм)</t>
  </si>
  <si>
    <t>Установка армирующей сетки в стяжку</t>
  </si>
  <si>
    <t>Грунтовка под наливные полы акриловая</t>
  </si>
  <si>
    <t>Устройство нивелирующей стяжки до 3 мм</t>
  </si>
  <si>
    <t>Грунтовка полов бетоконтактом</t>
  </si>
  <si>
    <t>Укладка плитки на пол с размером сторон не менее 150 мм</t>
  </si>
  <si>
    <t>Укрытие пола оргалитом</t>
  </si>
  <si>
    <t>Укладка ламината (с подложкой)</t>
  </si>
  <si>
    <t>Установка плинтусов пластиковых</t>
  </si>
  <si>
    <t>Установка порожка</t>
  </si>
  <si>
    <t>Электрика</t>
  </si>
  <si>
    <t>Штробление отверстий в бетоне</t>
  </si>
  <si>
    <t>Штробление отверстий в кирпиче, блоках</t>
  </si>
  <si>
    <t>Устройство отверстий в ГКЛ/Реечном/Натяжном потолке</t>
  </si>
  <si>
    <t>Штроба каналов 20 мм в бетоне</t>
  </si>
  <si>
    <t>Штроба каналов 20 мм в кирпиче, блоках</t>
  </si>
  <si>
    <t>Штробление в кирпиче, блоках под щиток 24 модуля</t>
  </si>
  <si>
    <t>Установка встроенного электрощитка</t>
  </si>
  <si>
    <t>Установка подрозетников</t>
  </si>
  <si>
    <t>Монтаж распаечных коробок</t>
  </si>
  <si>
    <t>Монтаж КУП</t>
  </si>
  <si>
    <t>Сборка и подключение щитка на 24 модуля</t>
  </si>
  <si>
    <t>Установка автоматов однополюсных</t>
  </si>
  <si>
    <t>Установка автоматов двухполюсных и УЗО</t>
  </si>
  <si>
    <t>Укладка проводов в штробе с заделкой штробы</t>
  </si>
  <si>
    <t>Укладка проводов в гофрорукаве</t>
  </si>
  <si>
    <t>Укладка проводов в кабельканале</t>
  </si>
  <si>
    <t>Укладка теплого пола (маты)</t>
  </si>
  <si>
    <t>Установка розеток/выключателей</t>
  </si>
  <si>
    <t>Установка терморегулятора теплого пола</t>
  </si>
  <si>
    <t>Установка встроенного (точечного) светильника</t>
  </si>
  <si>
    <t>Установка люстры (без сборки)</t>
  </si>
  <si>
    <t>Санузлы</t>
  </si>
  <si>
    <t>Штроба 40*40 (для напорных труб) в бетоне</t>
  </si>
  <si>
    <t>Штроба 60*60 (для канализации) в бетоне</t>
  </si>
  <si>
    <t>Разводка ГВС и ХВС</t>
  </si>
  <si>
    <t>точка</t>
  </si>
  <si>
    <t>Разводка канализации</t>
  </si>
  <si>
    <t>Установка 1-ной монтажной планки со штробой</t>
  </si>
  <si>
    <t>Установка 2-ной монтажной планки со штробой</t>
  </si>
  <si>
    <t>Установка углового крана</t>
  </si>
  <si>
    <t>Сборка с/т короба из ГКЛ</t>
  </si>
  <si>
    <t>Устройство люка-невидимки из плитки (с монтажом механизма)</t>
  </si>
  <si>
    <t>Облицовка порогов из плитки</t>
  </si>
  <si>
    <t>Установка смесителей</t>
  </si>
  <si>
    <t>Установка унитаза, тюльпана, гиг. Душа, стиральной машины</t>
  </si>
  <si>
    <t>Установка "мойдодыра", полотенцесушителя, водонагревателя</t>
  </si>
  <si>
    <t>Установка вентилятора</t>
  </si>
  <si>
    <t>Устройство реечных потолков</t>
  </si>
  <si>
    <t>Устройство отверстий в реечном потолке</t>
  </si>
  <si>
    <t>Конструкции из гипсокартона и вентиляция</t>
  </si>
  <si>
    <t>Врезка в вентиляционный короб</t>
  </si>
  <si>
    <t>Монтаж вентиляционного канала</t>
  </si>
  <si>
    <t>Устройство ГКЛ перегородок (в 1 слой)</t>
  </si>
  <si>
    <t>Устройство сплошного ГКЛ потолка в 1 слой</t>
  </si>
  <si>
    <t>Проемы и прочие работы</t>
  </si>
  <si>
    <t>Обшивка стен и потолков панелями (ПВХ,МДФ)</t>
  </si>
  <si>
    <t>Установка пластиковых откосов до 300 мм</t>
  </si>
  <si>
    <t>Установка пластиковых уголков на откосы</t>
  </si>
  <si>
    <t>Генеральная уборка объекта (по желанию Заказчика)</t>
  </si>
  <si>
    <t>Итоговые расчеты</t>
  </si>
  <si>
    <t>Стоимость работ :</t>
  </si>
  <si>
    <t>Стоимость расходников (2,8%) :</t>
  </si>
  <si>
    <t>Итого :</t>
  </si>
  <si>
    <t>Демонтаж легких перегородок</t>
  </si>
  <si>
    <t>30.06.14.</t>
  </si>
  <si>
    <t>Адрес объекта: Москва, ул. Малая Юшуньская, д. 3, кв. ХХХ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</si>
</sst>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9"/>
      <name val="Verdana"/>
      <family val="2"/>
    </font>
    <font>
      <sz val="10"/>
      <color indexed="16"/>
      <name val="Verdana"/>
      <family val="2"/>
    </font>
    <font>
      <sz val="12"/>
      <color indexed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53"/>
      <name val="Verdana"/>
      <family val="2"/>
    </font>
    <font>
      <sz val="8"/>
      <color indexed="63"/>
      <name val="Verdana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color indexed="60"/>
      <name val="Verdana"/>
      <family val="2"/>
    </font>
    <font>
      <sz val="10"/>
      <color indexed="6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left" vertical="center" wrapText="1"/>
    </xf>
    <xf numFmtId="0" fontId="7" fillId="22" borderId="11" xfId="0" applyFont="1" applyFill="1" applyBorder="1" applyAlignment="1">
      <alignment horizontal="right" vertical="center" wrapText="1" indent="2"/>
    </xf>
    <xf numFmtId="0" fontId="7" fillId="2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indent="2"/>
    </xf>
    <xf numFmtId="0" fontId="8" fillId="0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vertical="center" wrapText="1"/>
    </xf>
    <xf numFmtId="0" fontId="9" fillId="22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22" borderId="11" xfId="0" applyFont="1" applyFill="1" applyBorder="1" applyAlignment="1">
      <alignment horizontal="left" vertical="center" wrapText="1" indent="3"/>
    </xf>
    <xf numFmtId="0" fontId="0" fillId="22" borderId="11" xfId="0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right" vertical="center" wrapText="1"/>
    </xf>
    <xf numFmtId="0" fontId="0" fillId="22" borderId="12" xfId="0" applyFill="1" applyBorder="1" applyAlignment="1">
      <alignment/>
    </xf>
    <xf numFmtId="0" fontId="1" fillId="22" borderId="12" xfId="0" applyFont="1" applyFill="1" applyBorder="1" applyAlignment="1">
      <alignment horizontal="right"/>
    </xf>
    <xf numFmtId="0" fontId="12" fillId="0" borderId="13" xfId="0" applyFont="1" applyBorder="1" applyAlignment="1">
      <alignment horizontal="right" vertical="center" wrapText="1" indent="15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2" borderId="11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22" borderId="11" xfId="0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9.140625" style="0" customWidth="1"/>
    <col min="2" max="2" width="12.00390625" style="0" customWidth="1"/>
    <col min="3" max="3" width="11.8515625" style="0" customWidth="1"/>
    <col min="4" max="4" width="12.140625" style="0" customWidth="1"/>
    <col min="5" max="5" width="13.140625" style="35" customWidth="1"/>
    <col min="6" max="6" width="9.140625" style="29" customWidth="1"/>
  </cols>
  <sheetData>
    <row r="3" ht="15">
      <c r="A3" s="1" t="s">
        <v>0</v>
      </c>
    </row>
    <row r="4" ht="15">
      <c r="A4" s="1"/>
    </row>
    <row r="5" spans="1:5" ht="15">
      <c r="A5" s="2" t="s">
        <v>110</v>
      </c>
      <c r="B5" s="3"/>
      <c r="C5" s="3"/>
      <c r="D5" s="3"/>
      <c r="E5" s="33" t="s">
        <v>109</v>
      </c>
    </row>
    <row r="6" ht="15">
      <c r="A6" s="4"/>
    </row>
    <row r="7" spans="1:5" ht="36.75" customHeight="1">
      <c r="A7" s="5" t="s">
        <v>1</v>
      </c>
      <c r="B7" s="5" t="s">
        <v>2</v>
      </c>
      <c r="C7" s="5" t="s">
        <v>3</v>
      </c>
      <c r="D7" s="5" t="s">
        <v>4</v>
      </c>
      <c r="E7" s="6" t="s">
        <v>5</v>
      </c>
    </row>
    <row r="8" spans="1:5" ht="15">
      <c r="A8" s="7" t="s">
        <v>6</v>
      </c>
      <c r="B8" s="8"/>
      <c r="C8" s="9"/>
      <c r="D8" s="9"/>
      <c r="E8" s="36"/>
    </row>
    <row r="9" spans="1:5" ht="15">
      <c r="A9" s="10" t="s">
        <v>7</v>
      </c>
      <c r="B9" s="12">
        <v>1060</v>
      </c>
      <c r="C9" s="12" t="s">
        <v>8</v>
      </c>
      <c r="D9" s="12">
        <v>1</v>
      </c>
      <c r="E9" s="12">
        <f>B9*D9</f>
        <v>1060</v>
      </c>
    </row>
    <row r="10" spans="1:5" ht="15">
      <c r="A10" s="10" t="s">
        <v>9</v>
      </c>
      <c r="B10" s="12">
        <v>424</v>
      </c>
      <c r="C10" s="12" t="s">
        <v>8</v>
      </c>
      <c r="D10" s="12">
        <v>1</v>
      </c>
      <c r="E10" s="12">
        <f>B10*D10</f>
        <v>424</v>
      </c>
    </row>
    <row r="11" spans="1:5" ht="15">
      <c r="A11" s="10" t="s">
        <v>10</v>
      </c>
      <c r="B11" s="12">
        <v>223</v>
      </c>
      <c r="C11" s="12" t="s">
        <v>11</v>
      </c>
      <c r="D11" s="12">
        <v>5</v>
      </c>
      <c r="E11" s="12">
        <f>B11*D11</f>
        <v>1115</v>
      </c>
    </row>
    <row r="12" spans="1:5" ht="15">
      <c r="A12" s="10"/>
      <c r="B12" s="11"/>
      <c r="C12" s="12"/>
      <c r="D12" s="12"/>
      <c r="E12" s="12"/>
    </row>
    <row r="13" spans="1:5" ht="15">
      <c r="A13" s="13" t="s">
        <v>12</v>
      </c>
      <c r="B13" s="14"/>
      <c r="C13" s="14"/>
      <c r="D13" s="14"/>
      <c r="E13" s="37"/>
    </row>
    <row r="14" spans="1:5" ht="15">
      <c r="A14" s="10" t="s">
        <v>108</v>
      </c>
      <c r="B14" s="12">
        <v>176</v>
      </c>
      <c r="C14" s="12" t="s">
        <v>13</v>
      </c>
      <c r="D14" s="12">
        <f>11.3*2.9-2*1.8</f>
        <v>29.17</v>
      </c>
      <c r="E14" s="12">
        <f>B14*D14</f>
        <v>5133.92</v>
      </c>
    </row>
    <row r="15" spans="1:5" ht="15">
      <c r="A15" s="10" t="s">
        <v>15</v>
      </c>
      <c r="B15" s="12">
        <v>413</v>
      </c>
      <c r="C15" s="12" t="s">
        <v>13</v>
      </c>
      <c r="D15" s="12">
        <f>(9+4.5+3.8)*2.9-1.8*2+29</f>
        <v>75.57</v>
      </c>
      <c r="E15" s="34">
        <f>B15*D15</f>
        <v>31210.409999999996</v>
      </c>
    </row>
    <row r="16" spans="1:5" ht="15">
      <c r="A16" s="32"/>
      <c r="B16" s="30"/>
      <c r="C16" s="30"/>
      <c r="D16" s="30"/>
      <c r="E16" s="31"/>
    </row>
    <row r="17" spans="1:5" ht="15">
      <c r="A17" s="16" t="s">
        <v>16</v>
      </c>
      <c r="B17" s="17"/>
      <c r="C17" s="17"/>
      <c r="D17" s="17"/>
      <c r="E17" s="38"/>
    </row>
    <row r="18" spans="1:5" ht="21">
      <c r="A18" s="10" t="s">
        <v>17</v>
      </c>
      <c r="B18" s="12">
        <v>106</v>
      </c>
      <c r="C18" s="12" t="s">
        <v>13</v>
      </c>
      <c r="D18" s="12">
        <f>117-6.7-8-1.5</f>
        <v>100.8</v>
      </c>
      <c r="E18" s="34">
        <f>B18*D18</f>
        <v>10684.8</v>
      </c>
    </row>
    <row r="19" spans="1:5" ht="15">
      <c r="A19" s="10" t="s">
        <v>18</v>
      </c>
      <c r="B19" s="12">
        <v>21</v>
      </c>
      <c r="C19" s="12" t="s">
        <v>13</v>
      </c>
      <c r="D19" s="12">
        <f>117-6.7-1.5</f>
        <v>108.8</v>
      </c>
      <c r="E19" s="34">
        <f aca="true" t="shared" si="0" ref="E19:E26">B19*D19</f>
        <v>2284.7999999999997</v>
      </c>
    </row>
    <row r="20" spans="1:5" ht="15">
      <c r="A20" s="10" t="s">
        <v>19</v>
      </c>
      <c r="B20" s="12">
        <v>74</v>
      </c>
      <c r="C20" s="12" t="s">
        <v>13</v>
      </c>
      <c r="D20" s="12">
        <v>108.8</v>
      </c>
      <c r="E20" s="34">
        <f t="shared" si="0"/>
        <v>8051.2</v>
      </c>
    </row>
    <row r="21" spans="1:5" ht="15">
      <c r="A21" s="10" t="s">
        <v>20</v>
      </c>
      <c r="B21" s="12">
        <v>74</v>
      </c>
      <c r="C21" s="12" t="s">
        <v>13</v>
      </c>
      <c r="D21" s="12">
        <v>108.8</v>
      </c>
      <c r="E21" s="34">
        <f t="shared" si="0"/>
        <v>8051.2</v>
      </c>
    </row>
    <row r="22" spans="1:5" ht="15">
      <c r="A22" s="10" t="s">
        <v>21</v>
      </c>
      <c r="B22" s="12">
        <v>47</v>
      </c>
      <c r="C22" s="12" t="s">
        <v>13</v>
      </c>
      <c r="D22" s="12">
        <v>108.8</v>
      </c>
      <c r="E22" s="34">
        <f t="shared" si="0"/>
        <v>5113.599999999999</v>
      </c>
    </row>
    <row r="23" spans="1:5" ht="15">
      <c r="A23" s="10" t="s">
        <v>22</v>
      </c>
      <c r="B23" s="12">
        <v>117</v>
      </c>
      <c r="C23" s="12" t="s">
        <v>13</v>
      </c>
      <c r="D23" s="12">
        <v>108.8</v>
      </c>
      <c r="E23" s="34">
        <f t="shared" si="0"/>
        <v>12729.6</v>
      </c>
    </row>
    <row r="24" spans="1:5" ht="15">
      <c r="A24" s="10" t="s">
        <v>23</v>
      </c>
      <c r="B24" s="12">
        <v>148</v>
      </c>
      <c r="C24" s="12" t="s">
        <v>13</v>
      </c>
      <c r="D24" s="12">
        <v>108.8</v>
      </c>
      <c r="E24" s="34">
        <f t="shared" si="0"/>
        <v>16102.4</v>
      </c>
    </row>
    <row r="25" spans="1:5" ht="15">
      <c r="A25" s="10" t="s">
        <v>24</v>
      </c>
      <c r="B25" s="12">
        <v>117</v>
      </c>
      <c r="C25" s="12" t="s">
        <v>13</v>
      </c>
      <c r="D25" s="12">
        <v>108.8</v>
      </c>
      <c r="E25" s="34">
        <f t="shared" si="0"/>
        <v>12729.6</v>
      </c>
    </row>
    <row r="26" spans="1:5" ht="15">
      <c r="A26" s="10" t="s">
        <v>18</v>
      </c>
      <c r="B26" s="12">
        <v>21</v>
      </c>
      <c r="C26" s="12" t="s">
        <v>13</v>
      </c>
      <c r="D26" s="12">
        <v>108.8</v>
      </c>
      <c r="E26" s="34">
        <f t="shared" si="0"/>
        <v>2284.7999999999997</v>
      </c>
    </row>
    <row r="27" spans="1:5" ht="15">
      <c r="A27" s="10" t="s">
        <v>25</v>
      </c>
      <c r="B27" s="12">
        <v>148</v>
      </c>
      <c r="C27" s="12" t="s">
        <v>13</v>
      </c>
      <c r="D27" s="12">
        <v>108.8</v>
      </c>
      <c r="E27" s="34">
        <f>B27*D27</f>
        <v>16102.4</v>
      </c>
    </row>
    <row r="28" spans="2:5" ht="15">
      <c r="B28" s="15"/>
      <c r="C28" s="15"/>
      <c r="D28" s="15"/>
      <c r="E28" s="39"/>
    </row>
    <row r="29" spans="1:5" ht="15">
      <c r="A29" s="13" t="s">
        <v>27</v>
      </c>
      <c r="B29" s="8"/>
      <c r="C29" s="9"/>
      <c r="D29" s="9"/>
      <c r="E29" s="36"/>
    </row>
    <row r="30" spans="1:5" ht="21">
      <c r="A30" s="10" t="s">
        <v>28</v>
      </c>
      <c r="B30" s="12">
        <v>106</v>
      </c>
      <c r="C30" s="12" t="s">
        <v>13</v>
      </c>
      <c r="D30" s="12">
        <v>9</v>
      </c>
      <c r="E30" s="12">
        <f aca="true" t="shared" si="1" ref="E30:E43">B30*D30</f>
        <v>954</v>
      </c>
    </row>
    <row r="31" spans="1:5" ht="15">
      <c r="A31" s="10" t="s">
        <v>29</v>
      </c>
      <c r="B31" s="12">
        <v>32</v>
      </c>
      <c r="C31" s="12" t="s">
        <v>13</v>
      </c>
      <c r="D31" s="12">
        <v>200</v>
      </c>
      <c r="E31" s="12">
        <f t="shared" si="1"/>
        <v>6400</v>
      </c>
    </row>
    <row r="32" spans="1:5" ht="15">
      <c r="A32" s="10" t="s">
        <v>30</v>
      </c>
      <c r="B32" s="12">
        <v>424</v>
      </c>
      <c r="C32" s="12" t="s">
        <v>13</v>
      </c>
      <c r="D32" s="12">
        <v>200</v>
      </c>
      <c r="E32" s="12">
        <f t="shared" si="1"/>
        <v>84800</v>
      </c>
    </row>
    <row r="33" spans="1:5" ht="15">
      <c r="A33" s="10" t="s">
        <v>31</v>
      </c>
      <c r="B33" s="12">
        <v>74</v>
      </c>
      <c r="C33" s="12" t="s">
        <v>13</v>
      </c>
      <c r="D33" s="12">
        <f>5*2.9</f>
        <v>14.5</v>
      </c>
      <c r="E33" s="12">
        <f t="shared" si="1"/>
        <v>1073</v>
      </c>
    </row>
    <row r="34" spans="1:5" ht="15">
      <c r="A34" s="10" t="s">
        <v>29</v>
      </c>
      <c r="B34" s="12">
        <v>32</v>
      </c>
      <c r="C34" s="12" t="s">
        <v>13</v>
      </c>
      <c r="D34" s="12">
        <v>12</v>
      </c>
      <c r="E34" s="12">
        <f t="shared" si="1"/>
        <v>384</v>
      </c>
    </row>
    <row r="35" spans="1:5" ht="15">
      <c r="A35" s="10" t="s">
        <v>33</v>
      </c>
      <c r="B35" s="12">
        <v>900</v>
      </c>
      <c r="C35" s="12" t="s">
        <v>13</v>
      </c>
      <c r="D35" s="12">
        <v>12</v>
      </c>
      <c r="E35" s="12">
        <f t="shared" si="1"/>
        <v>10800</v>
      </c>
    </row>
    <row r="36" spans="1:5" ht="15">
      <c r="A36" s="10" t="s">
        <v>34</v>
      </c>
      <c r="B36" s="12">
        <v>424</v>
      </c>
      <c r="C36" s="12" t="s">
        <v>14</v>
      </c>
      <c r="D36" s="12">
        <v>2.9</v>
      </c>
      <c r="E36" s="12">
        <f t="shared" si="1"/>
        <v>1229.6</v>
      </c>
    </row>
    <row r="37" spans="1:5" ht="15">
      <c r="A37" s="10" t="s">
        <v>36</v>
      </c>
      <c r="B37" s="12">
        <v>159</v>
      </c>
      <c r="C37" s="12" t="s">
        <v>13</v>
      </c>
      <c r="D37" s="12">
        <v>12</v>
      </c>
      <c r="E37" s="12">
        <f t="shared" si="1"/>
        <v>1908</v>
      </c>
    </row>
    <row r="38" spans="1:5" ht="15">
      <c r="A38" s="10" t="s">
        <v>37</v>
      </c>
      <c r="B38" s="12">
        <v>21</v>
      </c>
      <c r="C38" s="12" t="s">
        <v>13</v>
      </c>
      <c r="D38" s="12">
        <v>290</v>
      </c>
      <c r="E38" s="12">
        <f t="shared" si="1"/>
        <v>6090</v>
      </c>
    </row>
    <row r="39" spans="1:5" ht="15">
      <c r="A39" s="10" t="s">
        <v>38</v>
      </c>
      <c r="B39" s="12">
        <v>74</v>
      </c>
      <c r="C39" s="12" t="s">
        <v>13</v>
      </c>
      <c r="D39" s="12">
        <v>290</v>
      </c>
      <c r="E39" s="12">
        <f t="shared" si="1"/>
        <v>21460</v>
      </c>
    </row>
    <row r="40" spans="1:5" ht="15">
      <c r="A40" s="10" t="s">
        <v>39</v>
      </c>
      <c r="B40" s="12">
        <v>74</v>
      </c>
      <c r="C40" s="12" t="s">
        <v>13</v>
      </c>
      <c r="D40" s="12">
        <v>290</v>
      </c>
      <c r="E40" s="12">
        <f t="shared" si="1"/>
        <v>21460</v>
      </c>
    </row>
    <row r="41" spans="1:5" ht="15">
      <c r="A41" s="10" t="s">
        <v>40</v>
      </c>
      <c r="B41" s="12">
        <v>47</v>
      </c>
      <c r="C41" s="12" t="s">
        <v>13</v>
      </c>
      <c r="D41" s="12">
        <v>290</v>
      </c>
      <c r="E41" s="12">
        <f t="shared" si="1"/>
        <v>13630</v>
      </c>
    </row>
    <row r="42" spans="1:5" ht="15">
      <c r="A42" s="10" t="s">
        <v>37</v>
      </c>
      <c r="B42" s="12">
        <v>21</v>
      </c>
      <c r="C42" s="12" t="s">
        <v>13</v>
      </c>
      <c r="D42" s="12">
        <v>290</v>
      </c>
      <c r="E42" s="12">
        <f t="shared" si="1"/>
        <v>6090</v>
      </c>
    </row>
    <row r="43" spans="1:5" ht="15">
      <c r="A43" s="10" t="s">
        <v>41</v>
      </c>
      <c r="B43" s="12">
        <v>150</v>
      </c>
      <c r="C43" s="12" t="s">
        <v>13</v>
      </c>
      <c r="D43" s="12">
        <v>290</v>
      </c>
      <c r="E43" s="12">
        <f t="shared" si="1"/>
        <v>43500</v>
      </c>
    </row>
    <row r="44" spans="1:5" ht="15">
      <c r="A44" s="15"/>
      <c r="B44" s="15"/>
      <c r="C44" s="15"/>
      <c r="D44" s="15"/>
      <c r="E44" s="39"/>
    </row>
    <row r="45" spans="1:5" ht="15">
      <c r="A45" s="13" t="s">
        <v>42</v>
      </c>
      <c r="B45" s="18"/>
      <c r="C45" s="18"/>
      <c r="D45" s="18"/>
      <c r="E45" s="40"/>
    </row>
    <row r="46" spans="1:5" ht="21">
      <c r="A46" s="10" t="s">
        <v>43</v>
      </c>
      <c r="B46" s="12">
        <v>424</v>
      </c>
      <c r="C46" s="12" t="s">
        <v>13</v>
      </c>
      <c r="D46" s="12">
        <v>123</v>
      </c>
      <c r="E46" s="12">
        <f aca="true" t="shared" si="2" ref="E46:E57">B46*D46</f>
        <v>52152</v>
      </c>
    </row>
    <row r="47" spans="1:5" ht="15">
      <c r="A47" s="10" t="s">
        <v>44</v>
      </c>
      <c r="B47" s="12">
        <v>95</v>
      </c>
      <c r="C47" s="12" t="s">
        <v>13</v>
      </c>
      <c r="D47" s="12">
        <v>123</v>
      </c>
      <c r="E47" s="12">
        <f t="shared" si="2"/>
        <v>11685</v>
      </c>
    </row>
    <row r="48" spans="1:5" ht="15">
      <c r="A48" s="10" t="s">
        <v>45</v>
      </c>
      <c r="B48" s="12">
        <v>64</v>
      </c>
      <c r="C48" s="12" t="s">
        <v>13</v>
      </c>
      <c r="D48" s="12">
        <v>123</v>
      </c>
      <c r="E48" s="12">
        <f t="shared" si="2"/>
        <v>7872</v>
      </c>
    </row>
    <row r="49" spans="1:5" ht="15">
      <c r="A49" s="10" t="s">
        <v>46</v>
      </c>
      <c r="B49" s="12">
        <v>21</v>
      </c>
      <c r="C49" s="12" t="s">
        <v>13</v>
      </c>
      <c r="D49" s="12">
        <v>77</v>
      </c>
      <c r="E49" s="12">
        <f t="shared" si="2"/>
        <v>1617</v>
      </c>
    </row>
    <row r="50" spans="1:5" ht="15">
      <c r="A50" s="10" t="s">
        <v>47</v>
      </c>
      <c r="B50" s="12">
        <v>159</v>
      </c>
      <c r="C50" s="12" t="s">
        <v>13</v>
      </c>
      <c r="D50" s="12">
        <v>77</v>
      </c>
      <c r="E50" s="12">
        <f t="shared" si="2"/>
        <v>12243</v>
      </c>
    </row>
    <row r="51" spans="1:5" ht="15">
      <c r="A51" s="10" t="s">
        <v>48</v>
      </c>
      <c r="B51" s="12">
        <v>32</v>
      </c>
      <c r="C51" s="12" t="s">
        <v>13</v>
      </c>
      <c r="D51" s="12">
        <f>14+20+6</f>
        <v>40</v>
      </c>
      <c r="E51" s="12">
        <f t="shared" si="2"/>
        <v>1280</v>
      </c>
    </row>
    <row r="52" spans="1:5" ht="21">
      <c r="A52" s="10" t="s">
        <v>49</v>
      </c>
      <c r="B52" s="12">
        <v>700</v>
      </c>
      <c r="C52" s="12" t="s">
        <v>13</v>
      </c>
      <c r="D52" s="12">
        <v>40</v>
      </c>
      <c r="E52" s="12">
        <f t="shared" si="2"/>
        <v>28000</v>
      </c>
    </row>
    <row r="53" spans="1:5" ht="15">
      <c r="A53" s="10" t="s">
        <v>35</v>
      </c>
      <c r="B53" s="12">
        <v>53</v>
      </c>
      <c r="C53" s="12" t="s">
        <v>13</v>
      </c>
      <c r="D53" s="12">
        <v>40</v>
      </c>
      <c r="E53" s="12">
        <f t="shared" si="2"/>
        <v>2120</v>
      </c>
    </row>
    <row r="54" spans="1:5" ht="15">
      <c r="A54" s="10" t="s">
        <v>50</v>
      </c>
      <c r="B54" s="12">
        <v>38</v>
      </c>
      <c r="C54" s="12" t="s">
        <v>13</v>
      </c>
      <c r="D54" s="12">
        <v>40</v>
      </c>
      <c r="E54" s="12">
        <f t="shared" si="2"/>
        <v>1520</v>
      </c>
    </row>
    <row r="55" spans="1:5" ht="15">
      <c r="A55" s="10" t="s">
        <v>51</v>
      </c>
      <c r="B55" s="12">
        <v>265</v>
      </c>
      <c r="C55" s="12" t="s">
        <v>13</v>
      </c>
      <c r="D55" s="12">
        <f>117-40</f>
        <v>77</v>
      </c>
      <c r="E55" s="12">
        <f t="shared" si="2"/>
        <v>20405</v>
      </c>
    </row>
    <row r="56" spans="1:5" ht="15">
      <c r="A56" s="10" t="s">
        <v>52</v>
      </c>
      <c r="B56" s="12">
        <v>95</v>
      </c>
      <c r="C56" s="12" t="s">
        <v>14</v>
      </c>
      <c r="D56" s="12">
        <v>100</v>
      </c>
      <c r="E56" s="12">
        <f t="shared" si="2"/>
        <v>9500</v>
      </c>
    </row>
    <row r="57" spans="1:5" ht="15">
      <c r="A57" s="10" t="s">
        <v>53</v>
      </c>
      <c r="B57" s="12">
        <v>212</v>
      </c>
      <c r="C57" s="12" t="s">
        <v>14</v>
      </c>
      <c r="D57" s="12">
        <v>5</v>
      </c>
      <c r="E57" s="12">
        <f t="shared" si="2"/>
        <v>1060</v>
      </c>
    </row>
    <row r="58" spans="1:5" ht="15">
      <c r="A58" s="15"/>
      <c r="B58" s="15"/>
      <c r="C58" s="15"/>
      <c r="D58" s="15"/>
      <c r="E58" s="39"/>
    </row>
    <row r="59" spans="1:5" ht="15">
      <c r="A59" s="13" t="s">
        <v>54</v>
      </c>
      <c r="B59" s="18"/>
      <c r="C59" s="18"/>
      <c r="D59" s="18"/>
      <c r="E59" s="40"/>
    </row>
    <row r="60" spans="1:5" ht="15">
      <c r="A60" s="10" t="s">
        <v>55</v>
      </c>
      <c r="B60" s="12">
        <v>196</v>
      </c>
      <c r="C60" s="12" t="s">
        <v>26</v>
      </c>
      <c r="D60" s="12">
        <v>33</v>
      </c>
      <c r="E60" s="12">
        <f aca="true" t="shared" si="3" ref="E60:E80">B60*D60</f>
        <v>6468</v>
      </c>
    </row>
    <row r="61" spans="1:5" ht="15">
      <c r="A61" s="10" t="s">
        <v>56</v>
      </c>
      <c r="B61" s="12">
        <v>164</v>
      </c>
      <c r="C61" s="12" t="s">
        <v>26</v>
      </c>
      <c r="D61" s="12">
        <v>33</v>
      </c>
      <c r="E61" s="12">
        <f t="shared" si="3"/>
        <v>5412</v>
      </c>
    </row>
    <row r="62" spans="1:5" ht="21">
      <c r="A62" s="10" t="s">
        <v>57</v>
      </c>
      <c r="B62" s="12">
        <v>74</v>
      </c>
      <c r="C62" s="12" t="s">
        <v>26</v>
      </c>
      <c r="D62" s="12">
        <v>18</v>
      </c>
      <c r="E62" s="12">
        <f t="shared" si="3"/>
        <v>1332</v>
      </c>
    </row>
    <row r="63" spans="1:5" ht="15">
      <c r="A63" s="10" t="s">
        <v>58</v>
      </c>
      <c r="B63" s="12">
        <v>191</v>
      </c>
      <c r="C63" s="12" t="s">
        <v>14</v>
      </c>
      <c r="D63" s="12">
        <v>45</v>
      </c>
      <c r="E63" s="12">
        <f t="shared" si="3"/>
        <v>8595</v>
      </c>
    </row>
    <row r="64" spans="1:5" ht="15">
      <c r="A64" s="10" t="s">
        <v>59</v>
      </c>
      <c r="B64" s="12">
        <v>127</v>
      </c>
      <c r="C64" s="12" t="s">
        <v>14</v>
      </c>
      <c r="D64" s="12">
        <v>45</v>
      </c>
      <c r="E64" s="12">
        <f t="shared" si="3"/>
        <v>5715</v>
      </c>
    </row>
    <row r="65" spans="1:5" ht="15">
      <c r="A65" s="10" t="s">
        <v>60</v>
      </c>
      <c r="B65" s="12">
        <v>1378</v>
      </c>
      <c r="C65" s="12" t="s">
        <v>26</v>
      </c>
      <c r="D65" s="12">
        <v>1</v>
      </c>
      <c r="E65" s="12">
        <f t="shared" si="3"/>
        <v>1378</v>
      </c>
    </row>
    <row r="66" spans="1:5" ht="15">
      <c r="A66" s="10" t="s">
        <v>61</v>
      </c>
      <c r="B66" s="12">
        <v>700</v>
      </c>
      <c r="C66" s="12" t="s">
        <v>26</v>
      </c>
      <c r="D66" s="12">
        <v>1</v>
      </c>
      <c r="E66" s="12">
        <f t="shared" si="3"/>
        <v>700</v>
      </c>
    </row>
    <row r="67" spans="1:5" ht="15">
      <c r="A67" s="10" t="s">
        <v>62</v>
      </c>
      <c r="B67" s="12">
        <v>90</v>
      </c>
      <c r="C67" s="12" t="s">
        <v>26</v>
      </c>
      <c r="D67" s="12">
        <v>66</v>
      </c>
      <c r="E67" s="12">
        <f t="shared" si="3"/>
        <v>5940</v>
      </c>
    </row>
    <row r="68" spans="1:5" ht="15">
      <c r="A68" s="10" t="s">
        <v>63</v>
      </c>
      <c r="B68" s="12">
        <v>424</v>
      </c>
      <c r="C68" s="12" t="s">
        <v>26</v>
      </c>
      <c r="D68" s="12">
        <v>5</v>
      </c>
      <c r="E68" s="12">
        <f t="shared" si="3"/>
        <v>2120</v>
      </c>
    </row>
    <row r="69" spans="1:5" ht="15">
      <c r="A69" s="10" t="s">
        <v>64</v>
      </c>
      <c r="B69" s="12">
        <v>1272</v>
      </c>
      <c r="C69" s="12" t="s">
        <v>26</v>
      </c>
      <c r="D69" s="12">
        <v>2</v>
      </c>
      <c r="E69" s="12">
        <f t="shared" si="3"/>
        <v>2544</v>
      </c>
    </row>
    <row r="70" spans="1:5" ht="15">
      <c r="A70" s="10" t="s">
        <v>65</v>
      </c>
      <c r="B70" s="12">
        <v>2375</v>
      </c>
      <c r="C70" s="12" t="s">
        <v>26</v>
      </c>
      <c r="D70" s="12">
        <v>1</v>
      </c>
      <c r="E70" s="12">
        <f t="shared" si="3"/>
        <v>2375</v>
      </c>
    </row>
    <row r="71" spans="1:5" ht="15">
      <c r="A71" s="10" t="s">
        <v>66</v>
      </c>
      <c r="B71" s="12">
        <v>212</v>
      </c>
      <c r="C71" s="12" t="s">
        <v>26</v>
      </c>
      <c r="D71" s="12">
        <v>12</v>
      </c>
      <c r="E71" s="12">
        <f t="shared" si="3"/>
        <v>2544</v>
      </c>
    </row>
    <row r="72" spans="1:5" ht="15">
      <c r="A72" s="10" t="s">
        <v>67</v>
      </c>
      <c r="B72" s="12">
        <v>318</v>
      </c>
      <c r="C72" s="12" t="s">
        <v>26</v>
      </c>
      <c r="D72" s="12">
        <v>5</v>
      </c>
      <c r="E72" s="12">
        <f t="shared" si="3"/>
        <v>1590</v>
      </c>
    </row>
    <row r="73" spans="1:5" ht="15">
      <c r="A73" s="10" t="s">
        <v>68</v>
      </c>
      <c r="B73" s="12">
        <v>68</v>
      </c>
      <c r="C73" s="12" t="s">
        <v>14</v>
      </c>
      <c r="D73" s="12">
        <v>100</v>
      </c>
      <c r="E73" s="12">
        <f t="shared" si="3"/>
        <v>6800</v>
      </c>
    </row>
    <row r="74" spans="1:5" ht="15">
      <c r="A74" s="10" t="s">
        <v>69</v>
      </c>
      <c r="B74" s="12">
        <v>68</v>
      </c>
      <c r="C74" s="12" t="s">
        <v>14</v>
      </c>
      <c r="D74" s="12">
        <v>450</v>
      </c>
      <c r="E74" s="12">
        <f t="shared" si="3"/>
        <v>30600</v>
      </c>
    </row>
    <row r="75" spans="1:5" ht="15">
      <c r="A75" s="10" t="s">
        <v>70</v>
      </c>
      <c r="B75" s="12">
        <v>34</v>
      </c>
      <c r="C75" s="12" t="s">
        <v>14</v>
      </c>
      <c r="D75" s="12">
        <v>15</v>
      </c>
      <c r="E75" s="12">
        <f t="shared" si="3"/>
        <v>510</v>
      </c>
    </row>
    <row r="76" spans="1:5" ht="15">
      <c r="A76" s="10" t="s">
        <v>71</v>
      </c>
      <c r="B76" s="12">
        <v>413</v>
      </c>
      <c r="C76" s="12" t="s">
        <v>13</v>
      </c>
      <c r="D76" s="12">
        <v>11</v>
      </c>
      <c r="E76" s="12">
        <f t="shared" si="3"/>
        <v>4543</v>
      </c>
    </row>
    <row r="77" spans="1:5" ht="15">
      <c r="A77" s="10" t="s">
        <v>72</v>
      </c>
      <c r="B77" s="12">
        <v>154</v>
      </c>
      <c r="C77" s="12" t="s">
        <v>26</v>
      </c>
      <c r="D77" s="12">
        <v>66</v>
      </c>
      <c r="E77" s="12">
        <f t="shared" si="3"/>
        <v>10164</v>
      </c>
    </row>
    <row r="78" spans="1:5" ht="15">
      <c r="A78" s="10" t="s">
        <v>73</v>
      </c>
      <c r="B78" s="12">
        <v>636</v>
      </c>
      <c r="C78" s="12" t="s">
        <v>26</v>
      </c>
      <c r="D78" s="12">
        <v>2</v>
      </c>
      <c r="E78" s="12">
        <f t="shared" si="3"/>
        <v>1272</v>
      </c>
    </row>
    <row r="79" spans="1:5" ht="15">
      <c r="A79" s="10" t="s">
        <v>74</v>
      </c>
      <c r="B79" s="12">
        <v>212</v>
      </c>
      <c r="C79" s="12" t="s">
        <v>26</v>
      </c>
      <c r="D79" s="12">
        <v>26</v>
      </c>
      <c r="E79" s="12">
        <f t="shared" si="3"/>
        <v>5512</v>
      </c>
    </row>
    <row r="80" spans="1:5" ht="15">
      <c r="A80" s="10" t="s">
        <v>75</v>
      </c>
      <c r="B80" s="12">
        <v>530</v>
      </c>
      <c r="C80" s="12" t="s">
        <v>26</v>
      </c>
      <c r="D80" s="12">
        <v>6</v>
      </c>
      <c r="E80" s="12">
        <f t="shared" si="3"/>
        <v>3180</v>
      </c>
    </row>
    <row r="81" spans="1:5" ht="15">
      <c r="A81" s="15"/>
      <c r="B81" s="15"/>
      <c r="C81" s="15"/>
      <c r="D81" s="15"/>
      <c r="E81" s="39"/>
    </row>
    <row r="82" spans="1:5" ht="15">
      <c r="A82" s="13" t="s">
        <v>76</v>
      </c>
      <c r="B82" s="18"/>
      <c r="C82" s="18"/>
      <c r="D82" s="18"/>
      <c r="E82" s="40"/>
    </row>
    <row r="83" spans="1:5" ht="15">
      <c r="A83" s="10" t="s">
        <v>77</v>
      </c>
      <c r="B83" s="12">
        <v>254</v>
      </c>
      <c r="C83" s="12" t="s">
        <v>14</v>
      </c>
      <c r="D83" s="34">
        <v>3</v>
      </c>
      <c r="E83" s="34">
        <f aca="true" t="shared" si="4" ref="E83:E104">B83*D83</f>
        <v>762</v>
      </c>
    </row>
    <row r="84" spans="1:5" ht="15">
      <c r="A84" s="10" t="s">
        <v>78</v>
      </c>
      <c r="B84" s="12">
        <v>795</v>
      </c>
      <c r="C84" s="12" t="s">
        <v>14</v>
      </c>
      <c r="D84" s="34">
        <v>2</v>
      </c>
      <c r="E84" s="34">
        <f t="shared" si="4"/>
        <v>1590</v>
      </c>
    </row>
    <row r="85" spans="1:5" ht="15">
      <c r="A85" s="10" t="s">
        <v>79</v>
      </c>
      <c r="B85" s="12">
        <v>1200</v>
      </c>
      <c r="C85" s="12" t="s">
        <v>80</v>
      </c>
      <c r="D85" s="34">
        <v>15</v>
      </c>
      <c r="E85" s="34">
        <f t="shared" si="4"/>
        <v>18000</v>
      </c>
    </row>
    <row r="86" spans="1:5" ht="15">
      <c r="A86" s="10" t="s">
        <v>81</v>
      </c>
      <c r="B86" s="12">
        <v>1650</v>
      </c>
      <c r="C86" s="12" t="s">
        <v>80</v>
      </c>
      <c r="D86" s="34">
        <v>7</v>
      </c>
      <c r="E86" s="34">
        <f t="shared" si="4"/>
        <v>11550</v>
      </c>
    </row>
    <row r="87" spans="1:5" ht="15">
      <c r="A87" s="10" t="s">
        <v>82</v>
      </c>
      <c r="B87" s="12">
        <v>200</v>
      </c>
      <c r="C87" s="12" t="s">
        <v>26</v>
      </c>
      <c r="D87" s="34">
        <v>5</v>
      </c>
      <c r="E87" s="34">
        <f t="shared" si="4"/>
        <v>1000</v>
      </c>
    </row>
    <row r="88" spans="1:5" ht="15">
      <c r="A88" s="10" t="s">
        <v>83</v>
      </c>
      <c r="B88" s="12">
        <v>250</v>
      </c>
      <c r="C88" s="12" t="s">
        <v>26</v>
      </c>
      <c r="D88" s="34">
        <v>3</v>
      </c>
      <c r="E88" s="34">
        <f t="shared" si="4"/>
        <v>750</v>
      </c>
    </row>
    <row r="89" spans="1:5" ht="15">
      <c r="A89" s="10" t="s">
        <v>84</v>
      </c>
      <c r="B89" s="12">
        <v>250</v>
      </c>
      <c r="C89" s="12" t="s">
        <v>26</v>
      </c>
      <c r="D89" s="34">
        <v>5</v>
      </c>
      <c r="E89" s="34">
        <f t="shared" si="4"/>
        <v>1250</v>
      </c>
    </row>
    <row r="90" spans="1:5" ht="15">
      <c r="A90" s="10" t="s">
        <v>85</v>
      </c>
      <c r="B90" s="12">
        <v>2120</v>
      </c>
      <c r="C90" s="12" t="s">
        <v>26</v>
      </c>
      <c r="D90" s="34">
        <v>1</v>
      </c>
      <c r="E90" s="34">
        <f t="shared" si="4"/>
        <v>2120</v>
      </c>
    </row>
    <row r="91" spans="1:5" ht="21">
      <c r="A91" s="10" t="s">
        <v>86</v>
      </c>
      <c r="B91" s="12">
        <v>550</v>
      </c>
      <c r="C91" s="12" t="s">
        <v>26</v>
      </c>
      <c r="D91" s="34">
        <v>2</v>
      </c>
      <c r="E91" s="34">
        <f t="shared" si="4"/>
        <v>1100</v>
      </c>
    </row>
    <row r="92" spans="1:5" ht="15">
      <c r="A92" s="10" t="s">
        <v>29</v>
      </c>
      <c r="B92" s="12">
        <v>32</v>
      </c>
      <c r="C92" s="12" t="s">
        <v>13</v>
      </c>
      <c r="D92" s="34">
        <v>40.2</v>
      </c>
      <c r="E92" s="34">
        <f t="shared" si="4"/>
        <v>1286.4</v>
      </c>
    </row>
    <row r="93" spans="1:5" ht="21">
      <c r="A93" s="10" t="s">
        <v>32</v>
      </c>
      <c r="B93" s="12">
        <v>750</v>
      </c>
      <c r="C93" s="12" t="s">
        <v>13</v>
      </c>
      <c r="D93" s="34">
        <f>10.6*2.9+4.5*2.9-1.8*2</f>
        <v>40.19</v>
      </c>
      <c r="E93" s="34">
        <f t="shared" si="4"/>
        <v>30142.5</v>
      </c>
    </row>
    <row r="94" spans="1:5" ht="15">
      <c r="A94" s="10" t="s">
        <v>34</v>
      </c>
      <c r="B94" s="12">
        <v>424</v>
      </c>
      <c r="C94" s="12" t="s">
        <v>14</v>
      </c>
      <c r="D94" s="34">
        <v>2.9</v>
      </c>
      <c r="E94" s="34">
        <f t="shared" si="4"/>
        <v>1229.6</v>
      </c>
    </row>
    <row r="95" spans="1:5" ht="21">
      <c r="A95" s="10" t="s">
        <v>49</v>
      </c>
      <c r="B95" s="12">
        <v>700</v>
      </c>
      <c r="C95" s="12" t="s">
        <v>13</v>
      </c>
      <c r="D95" s="34">
        <f>6.7+1.5</f>
        <v>8.2</v>
      </c>
      <c r="E95" s="34">
        <f t="shared" si="4"/>
        <v>5739.999999999999</v>
      </c>
    </row>
    <row r="96" spans="1:5" ht="15">
      <c r="A96" s="10" t="s">
        <v>87</v>
      </c>
      <c r="B96" s="12">
        <v>1060</v>
      </c>
      <c r="C96" s="12" t="s">
        <v>14</v>
      </c>
      <c r="D96" s="34">
        <v>2</v>
      </c>
      <c r="E96" s="34">
        <f t="shared" si="4"/>
        <v>2120</v>
      </c>
    </row>
    <row r="97" spans="1:5" ht="15">
      <c r="A97" s="10" t="s">
        <v>35</v>
      </c>
      <c r="B97" s="12">
        <v>53</v>
      </c>
      <c r="C97" s="12" t="s">
        <v>13</v>
      </c>
      <c r="D97" s="34">
        <f>D95+D93</f>
        <v>48.39</v>
      </c>
      <c r="E97" s="34">
        <f t="shared" si="4"/>
        <v>2564.67</v>
      </c>
    </row>
    <row r="98" spans="1:5" ht="15">
      <c r="A98" s="10" t="s">
        <v>50</v>
      </c>
      <c r="B98" s="12">
        <v>38</v>
      </c>
      <c r="C98" s="12" t="s">
        <v>13</v>
      </c>
      <c r="D98" s="34">
        <v>8.2</v>
      </c>
      <c r="E98" s="34">
        <f t="shared" si="4"/>
        <v>311.59999999999997</v>
      </c>
    </row>
    <row r="99" spans="1:5" ht="15">
      <c r="A99" s="10" t="s">
        <v>88</v>
      </c>
      <c r="B99" s="12">
        <v>785</v>
      </c>
      <c r="C99" s="12" t="s">
        <v>26</v>
      </c>
      <c r="D99" s="34">
        <v>3</v>
      </c>
      <c r="E99" s="34">
        <f t="shared" si="4"/>
        <v>2355</v>
      </c>
    </row>
    <row r="100" spans="1:5" ht="21">
      <c r="A100" s="10" t="s">
        <v>89</v>
      </c>
      <c r="B100" s="12">
        <v>1345</v>
      </c>
      <c r="C100" s="12" t="s">
        <v>26</v>
      </c>
      <c r="D100" s="34">
        <v>4</v>
      </c>
      <c r="E100" s="34">
        <f t="shared" si="4"/>
        <v>5380</v>
      </c>
    </row>
    <row r="101" spans="1:5" ht="21">
      <c r="A101" s="10" t="s">
        <v>90</v>
      </c>
      <c r="B101" s="12">
        <v>1685</v>
      </c>
      <c r="C101" s="12" t="s">
        <v>26</v>
      </c>
      <c r="D101" s="34">
        <v>3</v>
      </c>
      <c r="E101" s="34">
        <f t="shared" si="4"/>
        <v>5055</v>
      </c>
    </row>
    <row r="102" spans="1:5" ht="15">
      <c r="A102" s="10" t="s">
        <v>91</v>
      </c>
      <c r="B102" s="12">
        <v>530</v>
      </c>
      <c r="C102" s="12" t="s">
        <v>26</v>
      </c>
      <c r="D102" s="34">
        <v>2</v>
      </c>
      <c r="E102" s="34">
        <f t="shared" si="4"/>
        <v>1060</v>
      </c>
    </row>
    <row r="103" spans="1:5" ht="15">
      <c r="A103" s="10" t="s">
        <v>92</v>
      </c>
      <c r="B103" s="12">
        <v>880</v>
      </c>
      <c r="C103" s="12" t="s">
        <v>13</v>
      </c>
      <c r="D103" s="34">
        <f>6.7+1.5</f>
        <v>8.2</v>
      </c>
      <c r="E103" s="34">
        <f t="shared" si="4"/>
        <v>7215.999999999999</v>
      </c>
    </row>
    <row r="104" spans="1:5" ht="15">
      <c r="A104" s="10" t="s">
        <v>93</v>
      </c>
      <c r="B104" s="12">
        <v>148</v>
      </c>
      <c r="C104" s="12" t="s">
        <v>26</v>
      </c>
      <c r="D104" s="34">
        <v>8</v>
      </c>
      <c r="E104" s="34">
        <f t="shared" si="4"/>
        <v>1184</v>
      </c>
    </row>
    <row r="105" spans="1:5" ht="15">
      <c r="A105" s="15"/>
      <c r="B105" s="15"/>
      <c r="C105" s="15"/>
      <c r="D105" s="15"/>
      <c r="E105" s="39"/>
    </row>
    <row r="106" spans="1:5" ht="15">
      <c r="A106" s="16" t="s">
        <v>94</v>
      </c>
      <c r="B106" s="19"/>
      <c r="C106" s="19"/>
      <c r="D106" s="19"/>
      <c r="E106" s="40"/>
    </row>
    <row r="107" spans="1:5" ht="15">
      <c r="A107" s="10" t="s">
        <v>95</v>
      </c>
      <c r="B107" s="12">
        <v>318</v>
      </c>
      <c r="C107" s="12" t="s">
        <v>80</v>
      </c>
      <c r="D107" s="12">
        <v>1</v>
      </c>
      <c r="E107" s="12">
        <f>B107*D107</f>
        <v>318</v>
      </c>
    </row>
    <row r="108" spans="1:5" ht="15">
      <c r="A108" s="10" t="s">
        <v>96</v>
      </c>
      <c r="B108" s="12">
        <v>318</v>
      </c>
      <c r="C108" s="12" t="s">
        <v>14</v>
      </c>
      <c r="D108" s="12">
        <v>3</v>
      </c>
      <c r="E108" s="12">
        <f>B108*D108</f>
        <v>954</v>
      </c>
    </row>
    <row r="109" spans="1:5" ht="15">
      <c r="A109" s="10" t="s">
        <v>97</v>
      </c>
      <c r="B109" s="12">
        <v>742</v>
      </c>
      <c r="C109" s="12" t="s">
        <v>13</v>
      </c>
      <c r="D109" s="12">
        <v>9</v>
      </c>
      <c r="E109" s="12">
        <f>B109*D109</f>
        <v>6678</v>
      </c>
    </row>
    <row r="110" spans="1:5" ht="15">
      <c r="A110" s="10" t="s">
        <v>98</v>
      </c>
      <c r="B110" s="12">
        <v>678</v>
      </c>
      <c r="C110" s="12" t="s">
        <v>13</v>
      </c>
      <c r="D110" s="12">
        <v>108.8</v>
      </c>
      <c r="E110" s="12">
        <f>B110*D110</f>
        <v>73766.4</v>
      </c>
    </row>
    <row r="111" spans="1:5" ht="15">
      <c r="A111" s="15"/>
      <c r="B111" s="15"/>
      <c r="C111" s="15"/>
      <c r="D111" s="15"/>
      <c r="E111" s="39"/>
    </row>
    <row r="112" spans="1:5" ht="15">
      <c r="A112" s="13" t="s">
        <v>99</v>
      </c>
      <c r="B112" s="18"/>
      <c r="C112" s="18"/>
      <c r="D112" s="18"/>
      <c r="E112" s="40"/>
    </row>
    <row r="113" spans="1:5" ht="15">
      <c r="A113" s="10" t="s">
        <v>100</v>
      </c>
      <c r="B113" s="12">
        <v>477</v>
      </c>
      <c r="C113" s="12" t="s">
        <v>13</v>
      </c>
      <c r="D113" s="12">
        <v>14</v>
      </c>
      <c r="E113" s="12">
        <f>B113*D113</f>
        <v>6678</v>
      </c>
    </row>
    <row r="114" spans="1:5" ht="15">
      <c r="A114" s="10" t="s">
        <v>101</v>
      </c>
      <c r="B114" s="12">
        <v>382</v>
      </c>
      <c r="C114" s="12" t="s">
        <v>14</v>
      </c>
      <c r="D114" s="12">
        <v>5</v>
      </c>
      <c r="E114" s="12">
        <f>B114*D114</f>
        <v>1910</v>
      </c>
    </row>
    <row r="115" spans="1:5" ht="15">
      <c r="A115" s="10" t="s">
        <v>102</v>
      </c>
      <c r="B115" s="12">
        <v>74</v>
      </c>
      <c r="C115" s="12" t="s">
        <v>14</v>
      </c>
      <c r="D115" s="12">
        <v>5</v>
      </c>
      <c r="E115" s="12">
        <f>B115*D115</f>
        <v>370</v>
      </c>
    </row>
    <row r="116" spans="1:5" ht="15">
      <c r="A116" s="10" t="s">
        <v>103</v>
      </c>
      <c r="B116" s="12">
        <v>115</v>
      </c>
      <c r="C116" s="12" t="s">
        <v>13</v>
      </c>
      <c r="D116" s="12"/>
      <c r="E116" s="12"/>
    </row>
    <row r="117" spans="1:5" ht="15">
      <c r="A117" s="20"/>
      <c r="B117" s="21"/>
      <c r="C117" s="22"/>
      <c r="D117" s="22"/>
      <c r="E117" s="22"/>
    </row>
    <row r="118" spans="1:5" ht="15.75" thickBot="1">
      <c r="A118" s="23"/>
      <c r="B118" s="24"/>
      <c r="C118" s="24"/>
      <c r="D118" s="25" t="s">
        <v>104</v>
      </c>
      <c r="E118" s="41"/>
    </row>
    <row r="119" spans="1:5" ht="15.75" thickBot="1">
      <c r="A119" s="26"/>
      <c r="B119" s="27"/>
      <c r="C119" s="27"/>
      <c r="D119" s="28" t="s">
        <v>105</v>
      </c>
      <c r="E119" s="42">
        <f>SUM(E9:E116)</f>
        <v>806045.5000000001</v>
      </c>
    </row>
    <row r="120" spans="1:5" ht="15.75" thickBot="1">
      <c r="A120" s="26"/>
      <c r="B120" s="27"/>
      <c r="C120" s="27"/>
      <c r="D120" s="28" t="s">
        <v>106</v>
      </c>
      <c r="E120" s="42">
        <f>E119*0.028</f>
        <v>22569.274000000005</v>
      </c>
    </row>
    <row r="121" spans="1:5" ht="15" customHeight="1" thickBot="1">
      <c r="A121" s="26"/>
      <c r="B121" s="27"/>
      <c r="C121" s="27"/>
      <c r="D121" s="28" t="s">
        <v>107</v>
      </c>
      <c r="E121" s="42">
        <f>E119+E120</f>
        <v>828614.7740000001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.....</cp:lastModifiedBy>
  <cp:lastPrinted>2014-06-16T08:17:14Z</cp:lastPrinted>
  <dcterms:created xsi:type="dcterms:W3CDTF">2014-05-26T18:44:56Z</dcterms:created>
  <dcterms:modified xsi:type="dcterms:W3CDTF">2014-07-02T12:11:08Z</dcterms:modified>
  <cp:category/>
  <cp:version/>
  <cp:contentType/>
  <cp:contentStatus/>
</cp:coreProperties>
</file>